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35" windowWidth="19440" windowHeight="7710"/>
  </bookViews>
  <sheets>
    <sheet name="Pay Report" sheetId="2" r:id="rId1"/>
    <sheet name="MODIFICATIONS" sheetId="3" r:id="rId2"/>
  </sheets>
  <definedNames>
    <definedName name="_xlnm.Print_Area" localSheetId="0">'Pay Report'!$A$1:$J$31</definedName>
  </definedNames>
  <calcPr calcId="171026"/>
</workbook>
</file>

<file path=xl/calcChain.xml><?xml version="1.0" encoding="utf-8"?>
<calcChain xmlns="http://schemas.openxmlformats.org/spreadsheetml/2006/main">
  <c r="H6" i="2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5"/>
  <c r="F2" i="3"/>
  <c r="I30" i="2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G11"/>
  <c r="J11"/>
  <c r="G12"/>
  <c r="J12"/>
  <c r="G13"/>
  <c r="J13"/>
  <c r="G14"/>
  <c r="J14"/>
  <c r="G15"/>
  <c r="J15"/>
  <c r="G16"/>
  <c r="J16"/>
  <c r="G17"/>
  <c r="J17"/>
  <c r="G18"/>
  <c r="J18"/>
  <c r="G19"/>
  <c r="J19"/>
  <c r="G20"/>
  <c r="J20"/>
  <c r="G21"/>
  <c r="J21"/>
  <c r="G22"/>
  <c r="J22"/>
  <c r="G23"/>
  <c r="J23"/>
  <c r="G24"/>
  <c r="J24"/>
  <c r="G25"/>
  <c r="J25"/>
  <c r="G26"/>
  <c r="J26"/>
  <c r="G27"/>
  <c r="J27"/>
  <c r="G28"/>
  <c r="J28"/>
  <c r="G29"/>
  <c r="J29"/>
  <c r="G30"/>
  <c r="J30"/>
  <c r="J10"/>
  <c r="G10"/>
  <c r="E31"/>
  <c r="B31"/>
  <c r="F31"/>
  <c r="G5"/>
  <c r="I5"/>
  <c r="C31"/>
  <c r="G7"/>
  <c r="G9"/>
  <c r="I9"/>
  <c r="J9"/>
  <c r="I7"/>
  <c r="J7"/>
  <c r="J5"/>
  <c r="D31"/>
  <c r="G6"/>
  <c r="G8"/>
  <c r="I8"/>
  <c r="J8"/>
  <c r="I6"/>
  <c r="J6"/>
  <c r="G31"/>
  <c r="I31"/>
  <c r="H31"/>
  <c r="J31"/>
</calcChain>
</file>

<file path=xl/sharedStrings.xml><?xml version="1.0" encoding="utf-8"?>
<sst xmlns="http://schemas.openxmlformats.org/spreadsheetml/2006/main" count="39" uniqueCount="36">
  <si>
    <t>(INSERT LOGO  OR TYPE SALON NAME HERE)</t>
  </si>
  <si>
    <t xml:space="preserve">PAY PERIORD REPORT </t>
  </si>
  <si>
    <t>START DATE</t>
  </si>
  <si>
    <t>TO</t>
  </si>
  <si>
    <t>END DATE</t>
  </si>
  <si>
    <t>STYLIST</t>
  </si>
  <si>
    <t>TOTAL SERVICES</t>
  </si>
  <si>
    <t>HOURLY RATE</t>
  </si>
  <si>
    <t># HOURS</t>
  </si>
  <si>
    <t>TIPS</t>
  </si>
  <si>
    <t>PRODUCT SALES</t>
  </si>
  <si>
    <t>AVERAGE REV
PER HOUR</t>
  </si>
  <si>
    <t>PRODUCT COMMISSION</t>
  </si>
  <si>
    <t>COMMISSION BONUS</t>
  </si>
  <si>
    <t>TOTAL PAY</t>
  </si>
  <si>
    <t>MANUALLY ENTER IN THESE AMOUNTS</t>
  </si>
  <si>
    <t>CALCULATED</t>
  </si>
  <si>
    <t>Employee 1</t>
  </si>
  <si>
    <t>Employee 2</t>
  </si>
  <si>
    <t>Employee 3</t>
  </si>
  <si>
    <t>Employee 4</t>
  </si>
  <si>
    <t>Employee 5</t>
  </si>
  <si>
    <t>TOTALS</t>
  </si>
  <si>
    <t>AVERAGE REVENUE PER HOUR</t>
  </si>
  <si>
    <t>PRODUCT SALES COMMISSION</t>
  </si>
  <si>
    <t>MIN</t>
  </si>
  <si>
    <t>MAX</t>
  </si>
  <si>
    <t>BONUS %</t>
  </si>
  <si>
    <t>FLATE RATE COMMISSION</t>
  </si>
  <si>
    <t>X</t>
  </si>
  <si>
    <t>TIERED COMMISSION</t>
  </si>
  <si>
    <t>Flate Rate</t>
  </si>
  <si>
    <t>TIERED</t>
  </si>
  <si>
    <t>%</t>
  </si>
  <si>
    <t>CHANGING THESE FIGURES WILL AFFECT THE PAY REPORT</t>
  </si>
  <si>
    <t>UP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</si>
</sst>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7">
    <xf numFmtId="0" fontId="0" fillId="0" borderId="0" xfId="0"/>
    <xf numFmtId="0" fontId="0" fillId="0" borderId="0" xfId="0" applyAlignment="1"/>
    <xf numFmtId="2" fontId="0" fillId="0" borderId="0" xfId="0" applyNumberFormat="1"/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10" fontId="0" fillId="0" borderId="40" xfId="0" applyNumberFormat="1" applyBorder="1"/>
    <xf numFmtId="10" fontId="0" fillId="0" borderId="29" xfId="0" applyNumberFormat="1" applyBorder="1"/>
    <xf numFmtId="10" fontId="0" fillId="0" borderId="30" xfId="0" applyNumberFormat="1" applyBorder="1"/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2" fontId="16" fillId="0" borderId="21" xfId="0" applyNumberFormat="1" applyFont="1" applyFill="1" applyBorder="1" applyAlignment="1">
      <alignment horizontal="center" vertical="center" wrapText="1"/>
    </xf>
    <xf numFmtId="2" fontId="16" fillId="0" borderId="22" xfId="0" applyNumberFormat="1" applyFont="1" applyFill="1" applyBorder="1" applyAlignment="1">
      <alignment horizontal="center" vertical="center" wrapText="1"/>
    </xf>
    <xf numFmtId="2" fontId="16" fillId="0" borderId="24" xfId="0" applyNumberFormat="1" applyFont="1" applyFill="1" applyBorder="1" applyAlignment="1">
      <alignment horizontal="center" vertical="center" wrapText="1"/>
    </xf>
    <xf numFmtId="2" fontId="16" fillId="0" borderId="23" xfId="0" applyNumberFormat="1" applyFont="1" applyFill="1" applyBorder="1" applyAlignment="1">
      <alignment horizontal="center" vertical="center" wrapText="1"/>
    </xf>
    <xf numFmtId="2" fontId="16" fillId="0" borderId="27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31" xfId="0" applyFill="1" applyBorder="1" applyAlignment="1" applyProtection="1">
      <protection locked="0"/>
    </xf>
    <xf numFmtId="2" fontId="0" fillId="0" borderId="19" xfId="0" applyNumberFormat="1" applyFill="1" applyBorder="1"/>
    <xf numFmtId="2" fontId="0" fillId="0" borderId="20" xfId="0" applyNumberFormat="1" applyFill="1" applyBorder="1"/>
    <xf numFmtId="164" fontId="0" fillId="0" borderId="28" xfId="0" applyNumberFormat="1" applyFill="1" applyBorder="1"/>
    <xf numFmtId="0" fontId="0" fillId="0" borderId="32" xfId="0" applyFill="1" applyBorder="1" applyAlignment="1" applyProtection="1">
      <protection locked="0"/>
    </xf>
    <xf numFmtId="2" fontId="0" fillId="0" borderId="14" xfId="0" applyNumberFormat="1" applyFill="1" applyBorder="1"/>
    <xf numFmtId="2" fontId="0" fillId="0" borderId="15" xfId="0" applyNumberFormat="1" applyFill="1" applyBorder="1"/>
    <xf numFmtId="164" fontId="0" fillId="0" borderId="29" xfId="0" applyNumberFormat="1" applyFill="1" applyBorder="1"/>
    <xf numFmtId="0" fontId="0" fillId="0" borderId="33" xfId="0" applyFill="1" applyBorder="1" applyAlignment="1" applyProtection="1">
      <protection locked="0"/>
    </xf>
    <xf numFmtId="2" fontId="0" fillId="0" borderId="35" xfId="0" applyNumberFormat="1" applyFill="1" applyBorder="1"/>
    <xf numFmtId="2" fontId="0" fillId="0" borderId="36" xfId="0" applyNumberFormat="1" applyFill="1" applyBorder="1"/>
    <xf numFmtId="164" fontId="0" fillId="0" borderId="38" xfId="0" applyNumberFormat="1" applyFill="1" applyBorder="1"/>
    <xf numFmtId="0" fontId="16" fillId="0" borderId="10" xfId="0" applyFont="1" applyFill="1" applyBorder="1" applyAlignment="1">
      <alignment horizontal="center"/>
    </xf>
    <xf numFmtId="164" fontId="0" fillId="0" borderId="21" xfId="0" applyNumberFormat="1" applyFill="1" applyBorder="1"/>
    <xf numFmtId="164" fontId="0" fillId="0" borderId="22" xfId="0" applyNumberFormat="1" applyFill="1" applyBorder="1"/>
    <xf numFmtId="2" fontId="0" fillId="0" borderId="24" xfId="0" applyNumberFormat="1" applyFill="1" applyBorder="1"/>
    <xf numFmtId="164" fontId="0" fillId="0" borderId="23" xfId="0" applyNumberFormat="1" applyFill="1" applyBorder="1"/>
    <xf numFmtId="164" fontId="0" fillId="0" borderId="27" xfId="0" applyNumberFormat="1" applyFill="1" applyBorder="1"/>
    <xf numFmtId="2" fontId="16" fillId="0" borderId="39" xfId="0" applyNumberFormat="1" applyFont="1" applyBorder="1" applyAlignment="1">
      <alignment horizontal="center" vertical="center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25" xfId="0" applyNumberForma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26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34" xfId="0" applyNumberFormat="1" applyFill="1" applyBorder="1" applyProtection="1">
      <protection locked="0"/>
    </xf>
    <xf numFmtId="2" fontId="0" fillId="0" borderId="35" xfId="0" applyNumberFormat="1" applyFill="1" applyBorder="1" applyProtection="1">
      <protection locked="0"/>
    </xf>
    <xf numFmtId="2" fontId="0" fillId="0" borderId="37" xfId="0" applyNumberFormat="1" applyFill="1" applyBorder="1" applyProtection="1">
      <protection locked="0"/>
    </xf>
    <xf numFmtId="2" fontId="0" fillId="0" borderId="36" xfId="0" applyNumberFormat="1" applyFill="1" applyBorder="1" applyProtection="1">
      <protection locked="0"/>
    </xf>
    <xf numFmtId="0" fontId="0" fillId="0" borderId="0" xfId="0" applyAlignment="1">
      <alignment vertical="center" textRotation="90"/>
    </xf>
    <xf numFmtId="0" fontId="0" fillId="0" borderId="48" xfId="0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/>
    <xf numFmtId="0" fontId="16" fillId="0" borderId="0" xfId="0" applyFont="1" applyBorder="1" applyAlignment="1">
      <alignment vertical="center"/>
    </xf>
    <xf numFmtId="0" fontId="0" fillId="0" borderId="50" xfId="0" applyBorder="1" applyAlignment="1">
      <alignment horizontal="center"/>
    </xf>
    <xf numFmtId="10" fontId="0" fillId="0" borderId="43" xfId="0" applyNumberFormat="1" applyBorder="1"/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10" fontId="0" fillId="0" borderId="12" xfId="0" applyNumberFormat="1" applyBorder="1"/>
    <xf numFmtId="0" fontId="0" fillId="0" borderId="14" xfId="0" applyBorder="1" applyAlignment="1">
      <alignment horizontal="center"/>
    </xf>
    <xf numFmtId="10" fontId="0" fillId="0" borderId="15" xfId="0" applyNumberFormat="1" applyBorder="1"/>
    <xf numFmtId="0" fontId="0" fillId="0" borderId="58" xfId="0" applyBorder="1" applyAlignment="1">
      <alignment horizontal="center"/>
    </xf>
    <xf numFmtId="10" fontId="0" fillId="0" borderId="17" xfId="0" applyNumberFormat="1" applyBorder="1"/>
    <xf numFmtId="0" fontId="20" fillId="0" borderId="0" xfId="0" applyFont="1"/>
    <xf numFmtId="2" fontId="18" fillId="0" borderId="0" xfId="0" applyNumberFormat="1" applyFont="1" applyAlignment="1">
      <alignment horizontal="right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2" fontId="16" fillId="0" borderId="39" xfId="0" applyNumberFormat="1" applyFont="1" applyBorder="1" applyAlignment="1">
      <alignment horizontal="center"/>
    </xf>
    <xf numFmtId="2" fontId="18" fillId="0" borderId="46" xfId="0" applyNumberFormat="1" applyFont="1" applyBorder="1" applyAlignment="1">
      <alignment horizontal="center" vertical="center"/>
    </xf>
    <xf numFmtId="2" fontId="18" fillId="0" borderId="47" xfId="0" applyNumberFormat="1" applyFont="1" applyBorder="1" applyAlignment="1">
      <alignment horizontal="center" vertical="center"/>
    </xf>
    <xf numFmtId="2" fontId="18" fillId="0" borderId="27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2" fontId="16" fillId="0" borderId="39" xfId="0" applyNumberFormat="1" applyFont="1" applyBorder="1" applyAlignment="1" applyProtection="1">
      <alignment horizontal="center" vertical="center"/>
      <protection locked="0"/>
    </xf>
    <xf numFmtId="0" fontId="20" fillId="33" borderId="46" xfId="0" applyFont="1" applyFill="1" applyBorder="1" applyAlignment="1">
      <alignment horizontal="center"/>
    </xf>
    <xf numFmtId="0" fontId="20" fillId="33" borderId="47" xfId="0" applyFont="1" applyFill="1" applyBorder="1" applyAlignment="1">
      <alignment horizontal="center"/>
    </xf>
    <xf numFmtId="0" fontId="20" fillId="33" borderId="27" xfId="0" applyFont="1" applyFill="1" applyBorder="1" applyAlignment="1">
      <alignment horizontal="center"/>
    </xf>
    <xf numFmtId="0" fontId="16" fillId="0" borderId="49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0" fillId="0" borderId="5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1"/>
  <sheetViews>
    <sheetView tabSelected="1" view="pageBreakPreview" zoomScaleSheetLayoutView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E14" sqref="E14"/>
    </sheetView>
  </sheetViews>
  <sheetFormatPr defaultRowHeight="15"/>
  <cols>
    <col min="1" max="1" width="20.140625" style="1" bestFit="1" customWidth="1"/>
    <col min="2" max="2" width="11.28515625" style="2" customWidth="1"/>
    <col min="3" max="3" width="13.85546875" style="2" customWidth="1"/>
    <col min="4" max="4" width="10.5703125" style="2" customWidth="1"/>
    <col min="5" max="5" width="13.85546875" style="2" customWidth="1"/>
    <col min="6" max="6" width="13.42578125" style="2" customWidth="1"/>
    <col min="7" max="9" width="13.85546875" style="2" customWidth="1"/>
    <col min="10" max="10" width="10.5703125" style="2" bestFit="1" customWidth="1"/>
  </cols>
  <sheetData>
    <row r="1" spans="1:10" ht="28.5" customHeight="1">
      <c r="A1" s="75" t="s">
        <v>0</v>
      </c>
      <c r="B1" s="75"/>
      <c r="D1" s="68" t="s">
        <v>1</v>
      </c>
      <c r="E1" s="68"/>
      <c r="F1" s="68"/>
      <c r="G1" s="68"/>
      <c r="H1" s="68"/>
      <c r="I1" s="68"/>
      <c r="J1" s="68"/>
    </row>
    <row r="2" spans="1:10" ht="36" customHeight="1" thickBot="1">
      <c r="A2" s="76"/>
      <c r="B2" s="76"/>
      <c r="D2" s="77" t="s">
        <v>2</v>
      </c>
      <c r="E2" s="77"/>
      <c r="F2" s="77"/>
      <c r="G2" s="39" t="s">
        <v>3</v>
      </c>
      <c r="H2" s="77" t="s">
        <v>4</v>
      </c>
      <c r="I2" s="77"/>
      <c r="J2" s="77"/>
    </row>
    <row r="3" spans="1:10" s="20" customFormat="1" ht="30.75" thickBot="1">
      <c r="A3" s="69" t="s">
        <v>5</v>
      </c>
      <c r="B3" s="15" t="s">
        <v>6</v>
      </c>
      <c r="C3" s="16" t="s">
        <v>7</v>
      </c>
      <c r="D3" s="17" t="s">
        <v>8</v>
      </c>
      <c r="E3" s="16" t="s">
        <v>9</v>
      </c>
      <c r="F3" s="18" t="s">
        <v>10</v>
      </c>
      <c r="G3" s="16" t="s">
        <v>11</v>
      </c>
      <c r="H3" s="16" t="s">
        <v>12</v>
      </c>
      <c r="I3" s="18" t="s">
        <v>13</v>
      </c>
      <c r="J3" s="19" t="s">
        <v>14</v>
      </c>
    </row>
    <row r="4" spans="1:10" s="20" customFormat="1" ht="16.5" thickBot="1">
      <c r="A4" s="70"/>
      <c r="B4" s="71" t="s">
        <v>15</v>
      </c>
      <c r="C4" s="71"/>
      <c r="D4" s="71"/>
      <c r="E4" s="71"/>
      <c r="F4" s="71"/>
      <c r="G4" s="72" t="s">
        <v>16</v>
      </c>
      <c r="H4" s="73"/>
      <c r="I4" s="73"/>
      <c r="J4" s="74"/>
    </row>
    <row r="5" spans="1:10" s="20" customFormat="1">
      <c r="A5" s="21" t="s">
        <v>17</v>
      </c>
      <c r="B5" s="40">
        <v>2942</v>
      </c>
      <c r="C5" s="41">
        <v>7.25</v>
      </c>
      <c r="D5" s="42">
        <v>30</v>
      </c>
      <c r="E5" s="41">
        <v>479.56</v>
      </c>
      <c r="F5" s="43">
        <v>256.3</v>
      </c>
      <c r="G5" s="22">
        <f t="shared" ref="G5:G10" si="0">IF(D5="","",B5/D5)</f>
        <v>98.066666666666663</v>
      </c>
      <c r="H5" s="22">
        <f>IFERROR(IF(D5="","",IF(MODIFICATIONS!$I$3="X",'Pay Report'!F5*MODIFICATIONS!$I$5,IF(F5&gt;=MODIFICATIONS!$G$7,IF(F5&lt;=MODIFICATIONS!$H$7,F5*MODIFICATIONS!$I$7,IF(F5&gt;=MODIFICATIONS!$G$8,IF(F5&lt;=MODIFICATIONS!$H$8,F5*MODIFICATIONS!$I$8,IF(F5&gt;=MODIFICATIONS!$G$9,IF(F5&lt;=MODIFICATIONS!$H$9,F5*MODIFICATIONS!$I$9,IF(F5&gt;=MODIFICATIONS!$G$10,F5*MODIFICATIONS!$I$10,0)),0)),0)),0))),0)</f>
        <v>25.630000000000003</v>
      </c>
      <c r="I5" s="23">
        <f>IF(D5="","",IF(G5&gt;=MODIFICATIONS!$A$3,IF(G5&lt;=MODIFICATIONS!$B$3,B5*MODIFICATIONS!$C$3,IF(G5&gt;=MODIFICATIONS!$A$4,IF(G5&lt;=MODIFICATIONS!$B$4,B5*MODIFICATIONS!$C$4,IF(G5&gt;=MODIFICATIONS!$A$5,IF(G5&lt;=MODIFICATIONS!$B$5,B5*MODIFICATIONS!$C$5,IF(G5&gt;=MODIFICATIONS!$A$6,B5*MODIFICATIONS!$C$6,0)),0)),0)),0))</f>
        <v>588.4</v>
      </c>
      <c r="J5" s="24">
        <f>IF(A5="","",SUM((C5*D5),E5,H5,I5))</f>
        <v>1311.09</v>
      </c>
    </row>
    <row r="6" spans="1:10" s="20" customFormat="1">
      <c r="A6" s="25" t="s">
        <v>18</v>
      </c>
      <c r="B6" s="44">
        <v>383</v>
      </c>
      <c r="C6" s="45">
        <v>7.25</v>
      </c>
      <c r="D6" s="46">
        <v>32</v>
      </c>
      <c r="E6" s="45">
        <v>75</v>
      </c>
      <c r="F6" s="47">
        <v>163</v>
      </c>
      <c r="G6" s="26">
        <f t="shared" si="0"/>
        <v>11.96875</v>
      </c>
      <c r="H6" s="22">
        <f>IFERROR(IF(D6="","",IF(MODIFICATIONS!$I$3="X",'Pay Report'!F6*MODIFICATIONS!$I$5,IF(F6&gt;=MODIFICATIONS!$G$7,IF(F6&lt;=MODIFICATIONS!$H$7,F6*MODIFICATIONS!$I$7,IF(F6&gt;=MODIFICATIONS!$G$8,IF(F6&lt;=MODIFICATIONS!$H$8,F6*MODIFICATIONS!$I$8,IF(F6&gt;=MODIFICATIONS!$G$9,IF(F6&lt;=MODIFICATIONS!$H$9,F6*MODIFICATIONS!$I$9,IF(F6&gt;=MODIFICATIONS!$G$10,F6*MODIFICATIONS!$I$10,0)),0)),0)),0))),0)</f>
        <v>16.3</v>
      </c>
      <c r="I6" s="27">
        <f>IF(D6="","",IF(G6&gt;=MODIFICATIONS!$A$3,IF(G6&lt;=MODIFICATIONS!$B$3,B6*MODIFICATIONS!$C$3,IF(G6&gt;=MODIFICATIONS!$A$4,IF(G6&lt;=MODIFICATIONS!$B$4,B6*MODIFICATIONS!$C$4,IF(G6&gt;=MODIFICATIONS!$A$5,IF(G6&lt;=MODIFICATIONS!$B$5,B6*MODIFICATIONS!$C$5,IF(G6&gt;=MODIFICATIONS!$A$6,B6*MODIFICATIONS!$C$6,0)),0)),0)),0))</f>
        <v>0</v>
      </c>
      <c r="J6" s="24">
        <f t="shared" ref="J6:J10" si="1">IF(A6="","",SUM((C6*D6),E6,H6,I6))</f>
        <v>323.3</v>
      </c>
    </row>
    <row r="7" spans="1:10" s="20" customFormat="1">
      <c r="A7" s="25" t="s">
        <v>19</v>
      </c>
      <c r="B7" s="44">
        <v>718.5</v>
      </c>
      <c r="C7" s="45">
        <v>7.25</v>
      </c>
      <c r="D7" s="46">
        <v>27</v>
      </c>
      <c r="E7" s="45">
        <v>91</v>
      </c>
      <c r="F7" s="47">
        <v>25</v>
      </c>
      <c r="G7" s="26">
        <f t="shared" si="0"/>
        <v>26.611111111111111</v>
      </c>
      <c r="H7" s="22">
        <f>IFERROR(IF(D7="","",IF(MODIFICATIONS!$I$3="X",'Pay Report'!F7*MODIFICATIONS!$I$5,IF(F7&gt;=MODIFICATIONS!$G$7,IF(F7&lt;=MODIFICATIONS!$H$7,F7*MODIFICATIONS!$I$7,IF(F7&gt;=MODIFICATIONS!$G$8,IF(F7&lt;=MODIFICATIONS!$H$8,F7*MODIFICATIONS!$I$8,IF(F7&gt;=MODIFICATIONS!$G$9,IF(F7&lt;=MODIFICATIONS!$H$9,F7*MODIFICATIONS!$I$9,IF(F7&gt;=MODIFICATIONS!$G$10,F7*MODIFICATIONS!$I$10,0)),0)),0)),0))),0)</f>
        <v>2.5</v>
      </c>
      <c r="I7" s="27">
        <f>IF(D7="","",IF(G7&gt;=MODIFICATIONS!$A$3,IF(G7&lt;=MODIFICATIONS!$B$3,B7*MODIFICATIONS!$C$3,IF(G7&gt;=MODIFICATIONS!$A$4,IF(G7&lt;=MODIFICATIONS!$B$4,B7*MODIFICATIONS!$C$4,IF(G7&gt;=MODIFICATIONS!$A$5,IF(G7&lt;=MODIFICATIONS!$B$5,B7*MODIFICATIONS!$C$5,IF(G7&gt;=MODIFICATIONS!$A$6,B7*MODIFICATIONS!$C$6,0)),0)),0)),0))</f>
        <v>35.925000000000004</v>
      </c>
      <c r="J7" s="24">
        <f t="shared" si="1"/>
        <v>325.17500000000001</v>
      </c>
    </row>
    <row r="8" spans="1:10" s="20" customFormat="1">
      <c r="A8" s="25" t="s">
        <v>20</v>
      </c>
      <c r="B8" s="44">
        <v>431</v>
      </c>
      <c r="C8" s="45">
        <v>7.25</v>
      </c>
      <c r="D8" s="46">
        <v>15</v>
      </c>
      <c r="E8" s="45">
        <v>98</v>
      </c>
      <c r="F8" s="47">
        <v>0</v>
      </c>
      <c r="G8" s="26">
        <f t="shared" si="0"/>
        <v>28.733333333333334</v>
      </c>
      <c r="H8" s="22">
        <f>IFERROR(IF(D8="","",IF(MODIFICATIONS!$I$3="X",'Pay Report'!F8*MODIFICATIONS!$I$5,IF(F8&gt;=MODIFICATIONS!$G$7,IF(F8&lt;=MODIFICATIONS!$H$7,F8*MODIFICATIONS!$I$7,IF(F8&gt;=MODIFICATIONS!$G$8,IF(F8&lt;=MODIFICATIONS!$H$8,F8*MODIFICATIONS!$I$8,IF(F8&gt;=MODIFICATIONS!$G$9,IF(F8&lt;=MODIFICATIONS!$H$9,F8*MODIFICATIONS!$I$9,IF(F8&gt;=MODIFICATIONS!$G$10,F8*MODIFICATIONS!$I$10,0)),0)),0)),0))),0)</f>
        <v>0</v>
      </c>
      <c r="I8" s="27">
        <f>IF(D8="","",IF(G8&gt;=MODIFICATIONS!$A$3,IF(G8&lt;=MODIFICATIONS!$B$3,B8*MODIFICATIONS!$C$3,IF(G8&gt;=MODIFICATIONS!$A$4,IF(G8&lt;=MODIFICATIONS!$B$4,B8*MODIFICATIONS!$C$4,IF(G8&gt;=MODIFICATIONS!$A$5,IF(G8&lt;=MODIFICATIONS!$B$5,B8*MODIFICATIONS!$C$5,IF(G8&gt;=MODIFICATIONS!$A$6,B8*MODIFICATIONS!$C$6,0)),0)),0)),0))</f>
        <v>21.55</v>
      </c>
      <c r="J8" s="24">
        <f t="shared" si="1"/>
        <v>228.3</v>
      </c>
    </row>
    <row r="9" spans="1:10" s="20" customFormat="1">
      <c r="A9" s="25" t="s">
        <v>21</v>
      </c>
      <c r="B9" s="44">
        <v>518</v>
      </c>
      <c r="C9" s="45">
        <v>7.25</v>
      </c>
      <c r="D9" s="46">
        <v>6</v>
      </c>
      <c r="E9" s="45">
        <v>117</v>
      </c>
      <c r="F9" s="47">
        <v>14.65</v>
      </c>
      <c r="G9" s="26">
        <f t="shared" si="0"/>
        <v>86.333333333333329</v>
      </c>
      <c r="H9" s="22">
        <f>IFERROR(IF(D9="","",IF(MODIFICATIONS!$I$3="X",'Pay Report'!F9*MODIFICATIONS!$I$5,IF(F9&gt;=MODIFICATIONS!$G$7,IF(F9&lt;=MODIFICATIONS!$H$7,F9*MODIFICATIONS!$I$7,IF(F9&gt;=MODIFICATIONS!$G$8,IF(F9&lt;=MODIFICATIONS!$H$8,F9*MODIFICATIONS!$I$8,IF(F9&gt;=MODIFICATIONS!$G$9,IF(F9&lt;=MODIFICATIONS!$H$9,F9*MODIFICATIONS!$I$9,IF(F9&gt;=MODIFICATIONS!$G$10,F9*MODIFICATIONS!$I$10,0)),0)),0)),0))),0)</f>
        <v>1.4650000000000001</v>
      </c>
      <c r="I9" s="27">
        <f>IF(D9="","",IF(G9&gt;=MODIFICATIONS!$A$3,IF(G9&lt;=MODIFICATIONS!$B$3,B9*MODIFICATIONS!$C$3,IF(G9&gt;=MODIFICATIONS!$A$4,IF(G9&lt;=MODIFICATIONS!$B$4,B9*MODIFICATIONS!$C$4,IF(G9&gt;=MODIFICATIONS!$A$5,IF(G9&lt;=MODIFICATIONS!$B$5,B9*MODIFICATIONS!$C$5,IF(G9&gt;=MODIFICATIONS!$A$6,B9*MODIFICATIONS!$C$6,0)),0)),0)),0))</f>
        <v>103.60000000000001</v>
      </c>
      <c r="J9" s="24">
        <f t="shared" si="1"/>
        <v>265.565</v>
      </c>
    </row>
    <row r="10" spans="1:10" s="20" customFormat="1">
      <c r="A10" s="25"/>
      <c r="B10" s="44"/>
      <c r="C10" s="45"/>
      <c r="D10" s="46"/>
      <c r="E10" s="45"/>
      <c r="F10" s="47"/>
      <c r="G10" s="26" t="str">
        <f t="shared" si="0"/>
        <v/>
      </c>
      <c r="H10" s="26" t="str">
        <f>IFERROR(IF(D10="","",IF(MODIFICATIONS!$I$3="X",'Pay Report'!F10*MODIFICATIONS!$I$5,IF(F10&gt;=MODIFICATIONS!$G$7,IF(F10&lt;=MODIFICATIONS!$H$7,F10*MODIFICATIONS!$I$7,IF(F10&gt;=MODIFICATIONS!$G$8,IF(F10&lt;=MODIFICATIONS!$H$8,F10*MODIFICATIONS!$I$8,IF(F10&gt;=MODIFICATIONS!$G$9,IF(F10&lt;=MODIFICATIONS!$H$9,F10*MODIFICATIONS!$I$9,IF(F10&gt;=MODIFICATIONS!$G$10,F10*MODIFICATIONS!$I$10,0)),0)),0)),0))),0)</f>
        <v/>
      </c>
      <c r="I10" s="27" t="str">
        <f>IF(D10="","",IF(G10&gt;=MODIFICATIONS!$A$3,IF(G10&lt;=MODIFICATIONS!$B$3,B10*MODIFICATIONS!$C$3,IF(G10&gt;=MODIFICATIONS!$A$4,IF(G10&lt;=MODIFICATIONS!$B$4,B10*MODIFICATIONS!$C$4,IF(G10&gt;=MODIFICATIONS!$A$5,IF(G10&lt;=MODIFICATIONS!$B$5,B10*MODIFICATIONS!$C$5,IF(G10&gt;=MODIFICATIONS!$A$6,B10*MODIFICATIONS!$C$6,0)),0)),0)),0))</f>
        <v/>
      </c>
      <c r="J10" s="24" t="str">
        <f t="shared" si="1"/>
        <v/>
      </c>
    </row>
    <row r="11" spans="1:10" s="20" customFormat="1">
      <c r="A11" s="25"/>
      <c r="B11" s="44"/>
      <c r="C11" s="45"/>
      <c r="D11" s="46"/>
      <c r="E11" s="45"/>
      <c r="F11" s="47"/>
      <c r="G11" s="26" t="str">
        <f t="shared" ref="G11:G30" si="2">IF(D11="","",B11/D11)</f>
        <v/>
      </c>
      <c r="H11" s="26" t="str">
        <f>IFERROR(IF(D11="","",IF(MODIFICATIONS!$I$3="X",'Pay Report'!F11*MODIFICATIONS!$I$5,IF(F11&gt;=MODIFICATIONS!$G$7,IF(F11&lt;=MODIFICATIONS!$H$7,F11*MODIFICATIONS!$I$7,IF(F11&gt;=MODIFICATIONS!$G$8,IF(F11&lt;=MODIFICATIONS!$H$8,F11*MODIFICATIONS!$I$8,IF(F11&gt;=MODIFICATIONS!$G$9,IF(F11&lt;=MODIFICATIONS!$H$9,F11*MODIFICATIONS!$I$9,IF(F11&gt;=MODIFICATIONS!$G$10,F11*MODIFICATIONS!$I$10,0)),0)),0)),0))),0)</f>
        <v/>
      </c>
      <c r="I11" s="27" t="str">
        <f>IF(D11="","",IF(G11&gt;=MODIFICATIONS!$A$3,IF(G11&lt;=MODIFICATIONS!$B$3,B11*MODIFICATIONS!$C$3,IF(G11&gt;=MODIFICATIONS!$A$4,IF(G11&lt;=MODIFICATIONS!$B$4,B11*MODIFICATIONS!$C$4,IF(G11&gt;=MODIFICATIONS!$A$5,IF(G11&lt;=MODIFICATIONS!$B$5,B11*MODIFICATIONS!$C$5,IF(G11&gt;=MODIFICATIONS!$A$6,B11*MODIFICATIONS!$C$6,0)),0)),0)),0))</f>
        <v/>
      </c>
      <c r="J11" s="24" t="str">
        <f t="shared" ref="J11:J30" si="3">IF(A11="","",SUM((C11*D11),E11,H11,I11))</f>
        <v/>
      </c>
    </row>
    <row r="12" spans="1:10" s="20" customFormat="1">
      <c r="A12" s="25"/>
      <c r="B12" s="44"/>
      <c r="C12" s="45"/>
      <c r="D12" s="46"/>
      <c r="E12" s="45"/>
      <c r="F12" s="47"/>
      <c r="G12" s="26" t="str">
        <f t="shared" si="2"/>
        <v/>
      </c>
      <c r="H12" s="26" t="str">
        <f>IFERROR(IF(D12="","",IF(MODIFICATIONS!$I$3="X",'Pay Report'!F12*MODIFICATIONS!$I$5,IF(F12&gt;=MODIFICATIONS!$G$7,IF(F12&lt;=MODIFICATIONS!$H$7,F12*MODIFICATIONS!$I$7,IF(F12&gt;=MODIFICATIONS!$G$8,IF(F12&lt;=MODIFICATIONS!$H$8,F12*MODIFICATIONS!$I$8,IF(F12&gt;=MODIFICATIONS!$G$9,IF(F12&lt;=MODIFICATIONS!$H$9,F12*MODIFICATIONS!$I$9,IF(F12&gt;=MODIFICATIONS!$G$10,F12*MODIFICATIONS!$I$10,0)),0)),0)),0))),0)</f>
        <v/>
      </c>
      <c r="I12" s="27" t="str">
        <f>IF(D12="","",IF(G12&gt;=MODIFICATIONS!$A$3,IF(G12&lt;=MODIFICATIONS!$B$3,B12*MODIFICATIONS!$C$3,IF(G12&gt;=MODIFICATIONS!$A$4,IF(G12&lt;=MODIFICATIONS!$B$4,B12*MODIFICATIONS!$C$4,IF(G12&gt;=MODIFICATIONS!$A$5,IF(G12&lt;=MODIFICATIONS!$B$5,B12*MODIFICATIONS!$C$5,IF(G12&gt;=MODIFICATIONS!$A$6,B12*MODIFICATIONS!$C$6,0)),0)),0)),0))</f>
        <v/>
      </c>
      <c r="J12" s="24" t="str">
        <f t="shared" si="3"/>
        <v/>
      </c>
    </row>
    <row r="13" spans="1:10" s="20" customFormat="1">
      <c r="A13" s="25"/>
      <c r="B13" s="44"/>
      <c r="C13" s="45"/>
      <c r="D13" s="46"/>
      <c r="E13" s="45"/>
      <c r="F13" s="47"/>
      <c r="G13" s="26" t="str">
        <f t="shared" si="2"/>
        <v/>
      </c>
      <c r="H13" s="26" t="str">
        <f>IFERROR(IF(D13="","",IF(MODIFICATIONS!$I$3="X",'Pay Report'!F13*MODIFICATIONS!$I$5,IF(F13&gt;=MODIFICATIONS!$G$7,IF(F13&lt;=MODIFICATIONS!$H$7,F13*MODIFICATIONS!$I$7,IF(F13&gt;=MODIFICATIONS!$G$8,IF(F13&lt;=MODIFICATIONS!$H$8,F13*MODIFICATIONS!$I$8,IF(F13&gt;=MODIFICATIONS!$G$9,IF(F13&lt;=MODIFICATIONS!$H$9,F13*MODIFICATIONS!$I$9,IF(F13&gt;=MODIFICATIONS!$G$10,F13*MODIFICATIONS!$I$10,0)),0)),0)),0))),0)</f>
        <v/>
      </c>
      <c r="I13" s="27" t="str">
        <f>IF(D13="","",IF(G13&gt;=MODIFICATIONS!$A$3,IF(G13&lt;=MODIFICATIONS!$B$3,B13*MODIFICATIONS!$C$3,IF(G13&gt;=MODIFICATIONS!$A$4,IF(G13&lt;=MODIFICATIONS!$B$4,B13*MODIFICATIONS!$C$4,IF(G13&gt;=MODIFICATIONS!$A$5,IF(G13&lt;=MODIFICATIONS!$B$5,B13*MODIFICATIONS!$C$5,IF(G13&gt;=MODIFICATIONS!$A$6,B13*MODIFICATIONS!$C$6,0)),0)),0)),0))</f>
        <v/>
      </c>
      <c r="J13" s="24" t="str">
        <f t="shared" si="3"/>
        <v/>
      </c>
    </row>
    <row r="14" spans="1:10" s="20" customFormat="1">
      <c r="A14" s="25"/>
      <c r="B14" s="44"/>
      <c r="C14" s="45"/>
      <c r="D14" s="46"/>
      <c r="E14" s="45"/>
      <c r="F14" s="47"/>
      <c r="G14" s="26" t="str">
        <f t="shared" si="2"/>
        <v/>
      </c>
      <c r="H14" s="26" t="str">
        <f>IFERROR(IF(D14="","",IF(MODIFICATIONS!$I$3="X",'Pay Report'!F14*MODIFICATIONS!$I$5,IF(F14&gt;=MODIFICATIONS!$G$7,IF(F14&lt;=MODIFICATIONS!$H$7,F14*MODIFICATIONS!$I$7,IF(F14&gt;=MODIFICATIONS!$G$8,IF(F14&lt;=MODIFICATIONS!$H$8,F14*MODIFICATIONS!$I$8,IF(F14&gt;=MODIFICATIONS!$G$9,IF(F14&lt;=MODIFICATIONS!$H$9,F14*MODIFICATIONS!$I$9,IF(F14&gt;=MODIFICATIONS!$G$10,F14*MODIFICATIONS!$I$10,0)),0)),0)),0))),0)</f>
        <v/>
      </c>
      <c r="I14" s="27" t="str">
        <f>IF(D14="","",IF(G14&gt;=MODIFICATIONS!$A$3,IF(G14&lt;=MODIFICATIONS!$B$3,B14*MODIFICATIONS!$C$3,IF(G14&gt;=MODIFICATIONS!$A$4,IF(G14&lt;=MODIFICATIONS!$B$4,B14*MODIFICATIONS!$C$4,IF(G14&gt;=MODIFICATIONS!$A$5,IF(G14&lt;=MODIFICATIONS!$B$5,B14*MODIFICATIONS!$C$5,IF(G14&gt;=MODIFICATIONS!$A$6,B14*MODIFICATIONS!$C$6,0)),0)),0)),0))</f>
        <v/>
      </c>
      <c r="J14" s="28" t="str">
        <f t="shared" si="3"/>
        <v/>
      </c>
    </row>
    <row r="15" spans="1:10" s="20" customFormat="1">
      <c r="A15" s="29"/>
      <c r="B15" s="48"/>
      <c r="C15" s="49"/>
      <c r="D15" s="50"/>
      <c r="E15" s="49"/>
      <c r="F15" s="51"/>
      <c r="G15" s="30" t="str">
        <f t="shared" si="2"/>
        <v/>
      </c>
      <c r="H15" s="30" t="str">
        <f>IFERROR(IF(D15="","",IF(MODIFICATIONS!$I$3="X",'Pay Report'!F15*MODIFICATIONS!$I$5,IF(F15&gt;=MODIFICATIONS!$G$7,IF(F15&lt;=MODIFICATIONS!$H$7,F15*MODIFICATIONS!$I$7,IF(F15&gt;=MODIFICATIONS!$G$8,IF(F15&lt;=MODIFICATIONS!$H$8,F15*MODIFICATIONS!$I$8,IF(F15&gt;=MODIFICATIONS!$G$9,IF(F15&lt;=MODIFICATIONS!$H$9,F15*MODIFICATIONS!$I$9,IF(F15&gt;=MODIFICATIONS!$G$10,F15*MODIFICATIONS!$I$10,0)),0)),0)),0))),0)</f>
        <v/>
      </c>
      <c r="I15" s="31" t="str">
        <f>IF(D15="","",IF(G15&gt;=MODIFICATIONS!$A$3,IF(G15&lt;=MODIFICATIONS!$B$3,B15*MODIFICATIONS!$C$3,IF(G15&gt;=MODIFICATIONS!$A$4,IF(G15&lt;=MODIFICATIONS!$B$4,B15*MODIFICATIONS!$C$4,IF(G15&gt;=MODIFICATIONS!$A$5,IF(G15&lt;=MODIFICATIONS!$B$5,B15*MODIFICATIONS!$C$5,IF(G15&gt;=MODIFICATIONS!$A$6,B15*MODIFICATIONS!$C$6,0)),0)),0)),0))</f>
        <v/>
      </c>
      <c r="J15" s="32" t="str">
        <f t="shared" si="3"/>
        <v/>
      </c>
    </row>
    <row r="16" spans="1:10" s="20" customFormat="1">
      <c r="A16" s="29"/>
      <c r="B16" s="48"/>
      <c r="C16" s="49"/>
      <c r="D16" s="50"/>
      <c r="E16" s="49"/>
      <c r="F16" s="51"/>
      <c r="G16" s="30" t="str">
        <f t="shared" si="2"/>
        <v/>
      </c>
      <c r="H16" s="30" t="str">
        <f>IFERROR(IF(D16="","",IF(MODIFICATIONS!$I$3="X",'Pay Report'!F16*MODIFICATIONS!$I$5,IF(F16&gt;=MODIFICATIONS!$G$7,IF(F16&lt;=MODIFICATIONS!$H$7,F16*MODIFICATIONS!$I$7,IF(F16&gt;=MODIFICATIONS!$G$8,IF(F16&lt;=MODIFICATIONS!$H$8,F16*MODIFICATIONS!$I$8,IF(F16&gt;=MODIFICATIONS!$G$9,IF(F16&lt;=MODIFICATIONS!$H$9,F16*MODIFICATIONS!$I$9,IF(F16&gt;=MODIFICATIONS!$G$10,F16*MODIFICATIONS!$I$10,0)),0)),0)),0))),0)</f>
        <v/>
      </c>
      <c r="I16" s="31" t="str">
        <f>IF(D16="","",IF(G16&gt;=MODIFICATIONS!$A$3,IF(G16&lt;=MODIFICATIONS!$B$3,B16*MODIFICATIONS!$C$3,IF(G16&gt;=MODIFICATIONS!$A$4,IF(G16&lt;=MODIFICATIONS!$B$4,B16*MODIFICATIONS!$C$4,IF(G16&gt;=MODIFICATIONS!$A$5,IF(G16&lt;=MODIFICATIONS!$B$5,B16*MODIFICATIONS!$C$5,IF(G16&gt;=MODIFICATIONS!$A$6,B16*MODIFICATIONS!$C$6,0)),0)),0)),0))</f>
        <v/>
      </c>
      <c r="J16" s="32" t="str">
        <f t="shared" si="3"/>
        <v/>
      </c>
    </row>
    <row r="17" spans="1:10" s="20" customFormat="1">
      <c r="A17" s="29"/>
      <c r="B17" s="48"/>
      <c r="C17" s="49"/>
      <c r="D17" s="50"/>
      <c r="E17" s="49"/>
      <c r="F17" s="51"/>
      <c r="G17" s="30" t="str">
        <f t="shared" si="2"/>
        <v/>
      </c>
      <c r="H17" s="30" t="str">
        <f>IFERROR(IF(D17="","",IF(MODIFICATIONS!$I$3="X",'Pay Report'!F17*MODIFICATIONS!$I$5,IF(F17&gt;=MODIFICATIONS!$G$7,IF(F17&lt;=MODIFICATIONS!$H$7,F17*MODIFICATIONS!$I$7,IF(F17&gt;=MODIFICATIONS!$G$8,IF(F17&lt;=MODIFICATIONS!$H$8,F17*MODIFICATIONS!$I$8,IF(F17&gt;=MODIFICATIONS!$G$9,IF(F17&lt;=MODIFICATIONS!$H$9,F17*MODIFICATIONS!$I$9,IF(F17&gt;=MODIFICATIONS!$G$10,F17*MODIFICATIONS!$I$10,0)),0)),0)),0))),0)</f>
        <v/>
      </c>
      <c r="I17" s="31" t="str">
        <f>IF(D17="","",IF(G17&gt;=MODIFICATIONS!$A$3,IF(G17&lt;=MODIFICATIONS!$B$3,B17*MODIFICATIONS!$C$3,IF(G17&gt;=MODIFICATIONS!$A$4,IF(G17&lt;=MODIFICATIONS!$B$4,B17*MODIFICATIONS!$C$4,IF(G17&gt;=MODIFICATIONS!$A$5,IF(G17&lt;=MODIFICATIONS!$B$5,B17*MODIFICATIONS!$C$5,IF(G17&gt;=MODIFICATIONS!$A$6,B17*MODIFICATIONS!$C$6,0)),0)),0)),0))</f>
        <v/>
      </c>
      <c r="J17" s="32" t="str">
        <f t="shared" si="3"/>
        <v/>
      </c>
    </row>
    <row r="18" spans="1:10" s="20" customFormat="1">
      <c r="A18" s="29"/>
      <c r="B18" s="48"/>
      <c r="C18" s="49"/>
      <c r="D18" s="50"/>
      <c r="E18" s="49"/>
      <c r="F18" s="51"/>
      <c r="G18" s="30" t="str">
        <f t="shared" si="2"/>
        <v/>
      </c>
      <c r="H18" s="30" t="str">
        <f>IFERROR(IF(D18="","",IF(MODIFICATIONS!$I$3="X",'Pay Report'!F18*MODIFICATIONS!$I$5,IF(F18&gt;=MODIFICATIONS!$G$7,IF(F18&lt;=MODIFICATIONS!$H$7,F18*MODIFICATIONS!$I$7,IF(F18&gt;=MODIFICATIONS!$G$8,IF(F18&lt;=MODIFICATIONS!$H$8,F18*MODIFICATIONS!$I$8,IF(F18&gt;=MODIFICATIONS!$G$9,IF(F18&lt;=MODIFICATIONS!$H$9,F18*MODIFICATIONS!$I$9,IF(F18&gt;=MODIFICATIONS!$G$10,F18*MODIFICATIONS!$I$10,0)),0)),0)),0))),0)</f>
        <v/>
      </c>
      <c r="I18" s="31" t="str">
        <f>IF(D18="","",IF(G18&gt;=MODIFICATIONS!$A$3,IF(G18&lt;=MODIFICATIONS!$B$3,B18*MODIFICATIONS!$C$3,IF(G18&gt;=MODIFICATIONS!$A$4,IF(G18&lt;=MODIFICATIONS!$B$4,B18*MODIFICATIONS!$C$4,IF(G18&gt;=MODIFICATIONS!$A$5,IF(G18&lt;=MODIFICATIONS!$B$5,B18*MODIFICATIONS!$C$5,IF(G18&gt;=MODIFICATIONS!$A$6,B18*MODIFICATIONS!$C$6,0)),0)),0)),0))</f>
        <v/>
      </c>
      <c r="J18" s="32" t="str">
        <f t="shared" si="3"/>
        <v/>
      </c>
    </row>
    <row r="19" spans="1:10" s="20" customFormat="1">
      <c r="A19" s="29"/>
      <c r="B19" s="48"/>
      <c r="C19" s="49"/>
      <c r="D19" s="50"/>
      <c r="E19" s="49"/>
      <c r="F19" s="51"/>
      <c r="G19" s="30" t="str">
        <f t="shared" si="2"/>
        <v/>
      </c>
      <c r="H19" s="30" t="str">
        <f>IFERROR(IF(D19="","",IF(MODIFICATIONS!$I$3="X",'Pay Report'!F19*MODIFICATIONS!$I$5,IF(F19&gt;=MODIFICATIONS!$G$7,IF(F19&lt;=MODIFICATIONS!$H$7,F19*MODIFICATIONS!$I$7,IF(F19&gt;=MODIFICATIONS!$G$8,IF(F19&lt;=MODIFICATIONS!$H$8,F19*MODIFICATIONS!$I$8,IF(F19&gt;=MODIFICATIONS!$G$9,IF(F19&lt;=MODIFICATIONS!$H$9,F19*MODIFICATIONS!$I$9,IF(F19&gt;=MODIFICATIONS!$G$10,F19*MODIFICATIONS!$I$10,0)),0)),0)),0))),0)</f>
        <v/>
      </c>
      <c r="I19" s="31" t="str">
        <f>IF(D19="","",IF(G19&gt;=MODIFICATIONS!$A$3,IF(G19&lt;=MODIFICATIONS!$B$3,B19*MODIFICATIONS!$C$3,IF(G19&gt;=MODIFICATIONS!$A$4,IF(G19&lt;=MODIFICATIONS!$B$4,B19*MODIFICATIONS!$C$4,IF(G19&gt;=MODIFICATIONS!$A$5,IF(G19&lt;=MODIFICATIONS!$B$5,B19*MODIFICATIONS!$C$5,IF(G19&gt;=MODIFICATIONS!$A$6,B19*MODIFICATIONS!$C$6,0)),0)),0)),0))</f>
        <v/>
      </c>
      <c r="J19" s="32" t="str">
        <f t="shared" si="3"/>
        <v/>
      </c>
    </row>
    <row r="20" spans="1:10" s="20" customFormat="1">
      <c r="A20" s="29"/>
      <c r="B20" s="48"/>
      <c r="C20" s="49"/>
      <c r="D20" s="50"/>
      <c r="E20" s="49"/>
      <c r="F20" s="51"/>
      <c r="G20" s="30" t="str">
        <f t="shared" si="2"/>
        <v/>
      </c>
      <c r="H20" s="30" t="str">
        <f>IFERROR(IF(D20="","",IF(MODIFICATIONS!$I$3="X",'Pay Report'!F20*MODIFICATIONS!$I$5,IF(F20&gt;=MODIFICATIONS!$G$7,IF(F20&lt;=MODIFICATIONS!$H$7,F20*MODIFICATIONS!$I$7,IF(F20&gt;=MODIFICATIONS!$G$8,IF(F20&lt;=MODIFICATIONS!$H$8,F20*MODIFICATIONS!$I$8,IF(F20&gt;=MODIFICATIONS!$G$9,IF(F20&lt;=MODIFICATIONS!$H$9,F20*MODIFICATIONS!$I$9,IF(F20&gt;=MODIFICATIONS!$G$10,F20*MODIFICATIONS!$I$10,0)),0)),0)),0))),0)</f>
        <v/>
      </c>
      <c r="I20" s="31" t="str">
        <f>IF(D20="","",IF(G20&gt;=MODIFICATIONS!$A$3,IF(G20&lt;=MODIFICATIONS!$B$3,B20*MODIFICATIONS!$C$3,IF(G20&gt;=MODIFICATIONS!$A$4,IF(G20&lt;=MODIFICATIONS!$B$4,B20*MODIFICATIONS!$C$4,IF(G20&gt;=MODIFICATIONS!$A$5,IF(G20&lt;=MODIFICATIONS!$B$5,B20*MODIFICATIONS!$C$5,IF(G20&gt;=MODIFICATIONS!$A$6,B20*MODIFICATIONS!$C$6,0)),0)),0)),0))</f>
        <v/>
      </c>
      <c r="J20" s="32" t="str">
        <f t="shared" si="3"/>
        <v/>
      </c>
    </row>
    <row r="21" spans="1:10" s="20" customFormat="1">
      <c r="A21" s="29"/>
      <c r="B21" s="48"/>
      <c r="C21" s="49"/>
      <c r="D21" s="50"/>
      <c r="E21" s="49"/>
      <c r="F21" s="51"/>
      <c r="G21" s="30" t="str">
        <f t="shared" si="2"/>
        <v/>
      </c>
      <c r="H21" s="30" t="str">
        <f>IFERROR(IF(D21="","",IF(MODIFICATIONS!$I$3="X",'Pay Report'!F21*MODIFICATIONS!$I$5,IF(F21&gt;=MODIFICATIONS!$G$7,IF(F21&lt;=MODIFICATIONS!$H$7,F21*MODIFICATIONS!$I$7,IF(F21&gt;=MODIFICATIONS!$G$8,IF(F21&lt;=MODIFICATIONS!$H$8,F21*MODIFICATIONS!$I$8,IF(F21&gt;=MODIFICATIONS!$G$9,IF(F21&lt;=MODIFICATIONS!$H$9,F21*MODIFICATIONS!$I$9,IF(F21&gt;=MODIFICATIONS!$G$10,F21*MODIFICATIONS!$I$10,0)),0)),0)),0))),0)</f>
        <v/>
      </c>
      <c r="I21" s="31" t="str">
        <f>IF(D21="","",IF(G21&gt;=MODIFICATIONS!$A$3,IF(G21&lt;=MODIFICATIONS!$B$3,B21*MODIFICATIONS!$C$3,IF(G21&gt;=MODIFICATIONS!$A$4,IF(G21&lt;=MODIFICATIONS!$B$4,B21*MODIFICATIONS!$C$4,IF(G21&gt;=MODIFICATIONS!$A$5,IF(G21&lt;=MODIFICATIONS!$B$5,B21*MODIFICATIONS!$C$5,IF(G21&gt;=MODIFICATIONS!$A$6,B21*MODIFICATIONS!$C$6,0)),0)),0)),0))</f>
        <v/>
      </c>
      <c r="J21" s="32" t="str">
        <f t="shared" si="3"/>
        <v/>
      </c>
    </row>
    <row r="22" spans="1:10" s="20" customFormat="1">
      <c r="A22" s="29"/>
      <c r="B22" s="48"/>
      <c r="C22" s="49"/>
      <c r="D22" s="50"/>
      <c r="E22" s="49"/>
      <c r="F22" s="51"/>
      <c r="G22" s="30" t="str">
        <f t="shared" si="2"/>
        <v/>
      </c>
      <c r="H22" s="30" t="str">
        <f>IFERROR(IF(D22="","",IF(MODIFICATIONS!$I$3="X",'Pay Report'!F22*MODIFICATIONS!$I$5,IF(F22&gt;=MODIFICATIONS!$G$7,IF(F22&lt;=MODIFICATIONS!$H$7,F22*MODIFICATIONS!$I$7,IF(F22&gt;=MODIFICATIONS!$G$8,IF(F22&lt;=MODIFICATIONS!$H$8,F22*MODIFICATIONS!$I$8,IF(F22&gt;=MODIFICATIONS!$G$9,IF(F22&lt;=MODIFICATIONS!$H$9,F22*MODIFICATIONS!$I$9,IF(F22&gt;=MODIFICATIONS!$G$10,F22*MODIFICATIONS!$I$10,0)),0)),0)),0))),0)</f>
        <v/>
      </c>
      <c r="I22" s="31" t="str">
        <f>IF(D22="","",IF(G22&gt;=MODIFICATIONS!$A$3,IF(G22&lt;=MODIFICATIONS!$B$3,B22*MODIFICATIONS!$C$3,IF(G22&gt;=MODIFICATIONS!$A$4,IF(G22&lt;=MODIFICATIONS!$B$4,B22*MODIFICATIONS!$C$4,IF(G22&gt;=MODIFICATIONS!$A$5,IF(G22&lt;=MODIFICATIONS!$B$5,B22*MODIFICATIONS!$C$5,IF(G22&gt;=MODIFICATIONS!$A$6,B22*MODIFICATIONS!$C$6,0)),0)),0)),0))</f>
        <v/>
      </c>
      <c r="J22" s="32" t="str">
        <f t="shared" si="3"/>
        <v/>
      </c>
    </row>
    <row r="23" spans="1:10" s="20" customFormat="1">
      <c r="A23" s="29"/>
      <c r="B23" s="48"/>
      <c r="C23" s="49"/>
      <c r="D23" s="50"/>
      <c r="E23" s="49"/>
      <c r="F23" s="51"/>
      <c r="G23" s="30" t="str">
        <f t="shared" si="2"/>
        <v/>
      </c>
      <c r="H23" s="30" t="str">
        <f>IFERROR(IF(D23="","",IF(MODIFICATIONS!$I$3="X",'Pay Report'!F23*MODIFICATIONS!$I$5,IF(F23&gt;=MODIFICATIONS!$G$7,IF(F23&lt;=MODIFICATIONS!$H$7,F23*MODIFICATIONS!$I$7,IF(F23&gt;=MODIFICATIONS!$G$8,IF(F23&lt;=MODIFICATIONS!$H$8,F23*MODIFICATIONS!$I$8,IF(F23&gt;=MODIFICATIONS!$G$9,IF(F23&lt;=MODIFICATIONS!$H$9,F23*MODIFICATIONS!$I$9,IF(F23&gt;=MODIFICATIONS!$G$10,F23*MODIFICATIONS!$I$10,0)),0)),0)),0))),0)</f>
        <v/>
      </c>
      <c r="I23" s="31" t="str">
        <f>IF(D23="","",IF(G23&gt;=MODIFICATIONS!$A$3,IF(G23&lt;=MODIFICATIONS!$B$3,B23*MODIFICATIONS!$C$3,IF(G23&gt;=MODIFICATIONS!$A$4,IF(G23&lt;=MODIFICATIONS!$B$4,B23*MODIFICATIONS!$C$4,IF(G23&gt;=MODIFICATIONS!$A$5,IF(G23&lt;=MODIFICATIONS!$B$5,B23*MODIFICATIONS!$C$5,IF(G23&gt;=MODIFICATIONS!$A$6,B23*MODIFICATIONS!$C$6,0)),0)),0)),0))</f>
        <v/>
      </c>
      <c r="J23" s="32" t="str">
        <f t="shared" si="3"/>
        <v/>
      </c>
    </row>
    <row r="24" spans="1:10" s="20" customFormat="1">
      <c r="A24" s="29"/>
      <c r="B24" s="48"/>
      <c r="C24" s="49"/>
      <c r="D24" s="50"/>
      <c r="E24" s="49"/>
      <c r="F24" s="51"/>
      <c r="G24" s="30" t="str">
        <f t="shared" si="2"/>
        <v/>
      </c>
      <c r="H24" s="30" t="str">
        <f>IFERROR(IF(D24="","",IF(MODIFICATIONS!$I$3="X",'Pay Report'!F24*MODIFICATIONS!$I$5,IF(F24&gt;=MODIFICATIONS!$G$7,IF(F24&lt;=MODIFICATIONS!$H$7,F24*MODIFICATIONS!$I$7,IF(F24&gt;=MODIFICATIONS!$G$8,IF(F24&lt;=MODIFICATIONS!$H$8,F24*MODIFICATIONS!$I$8,IF(F24&gt;=MODIFICATIONS!$G$9,IF(F24&lt;=MODIFICATIONS!$H$9,F24*MODIFICATIONS!$I$9,IF(F24&gt;=MODIFICATIONS!$G$10,F24*MODIFICATIONS!$I$10,0)),0)),0)),0))),0)</f>
        <v/>
      </c>
      <c r="I24" s="31" t="str">
        <f>IF(D24="","",IF(G24&gt;=MODIFICATIONS!$A$3,IF(G24&lt;=MODIFICATIONS!$B$3,B24*MODIFICATIONS!$C$3,IF(G24&gt;=MODIFICATIONS!$A$4,IF(G24&lt;=MODIFICATIONS!$B$4,B24*MODIFICATIONS!$C$4,IF(G24&gt;=MODIFICATIONS!$A$5,IF(G24&lt;=MODIFICATIONS!$B$5,B24*MODIFICATIONS!$C$5,IF(G24&gt;=MODIFICATIONS!$A$6,B24*MODIFICATIONS!$C$6,0)),0)),0)),0))</f>
        <v/>
      </c>
      <c r="J24" s="32" t="str">
        <f t="shared" si="3"/>
        <v/>
      </c>
    </row>
    <row r="25" spans="1:10" s="20" customFormat="1">
      <c r="A25" s="29"/>
      <c r="B25" s="48"/>
      <c r="C25" s="49"/>
      <c r="D25" s="50"/>
      <c r="E25" s="49"/>
      <c r="F25" s="51"/>
      <c r="G25" s="30" t="str">
        <f t="shared" si="2"/>
        <v/>
      </c>
      <c r="H25" s="30" t="str">
        <f>IFERROR(IF(D25="","",IF(MODIFICATIONS!$I$3="X",'Pay Report'!F25*MODIFICATIONS!$I$5,IF(F25&gt;=MODIFICATIONS!$G$7,IF(F25&lt;=MODIFICATIONS!$H$7,F25*MODIFICATIONS!$I$7,IF(F25&gt;=MODIFICATIONS!$G$8,IF(F25&lt;=MODIFICATIONS!$H$8,F25*MODIFICATIONS!$I$8,IF(F25&gt;=MODIFICATIONS!$G$9,IF(F25&lt;=MODIFICATIONS!$H$9,F25*MODIFICATIONS!$I$9,IF(F25&gt;=MODIFICATIONS!$G$10,F25*MODIFICATIONS!$I$10,0)),0)),0)),0))),0)</f>
        <v/>
      </c>
      <c r="I25" s="31" t="str">
        <f>IF(D25="","",IF(G25&gt;=MODIFICATIONS!$A$3,IF(G25&lt;=MODIFICATIONS!$B$3,B25*MODIFICATIONS!$C$3,IF(G25&gt;=MODIFICATIONS!$A$4,IF(G25&lt;=MODIFICATIONS!$B$4,B25*MODIFICATIONS!$C$4,IF(G25&gt;=MODIFICATIONS!$A$5,IF(G25&lt;=MODIFICATIONS!$B$5,B25*MODIFICATIONS!$C$5,IF(G25&gt;=MODIFICATIONS!$A$6,B25*MODIFICATIONS!$C$6,0)),0)),0)),0))</f>
        <v/>
      </c>
      <c r="J25" s="32" t="str">
        <f t="shared" si="3"/>
        <v/>
      </c>
    </row>
    <row r="26" spans="1:10" s="20" customFormat="1">
      <c r="A26" s="29"/>
      <c r="B26" s="48"/>
      <c r="C26" s="49"/>
      <c r="D26" s="50"/>
      <c r="E26" s="49"/>
      <c r="F26" s="51"/>
      <c r="G26" s="30" t="str">
        <f t="shared" si="2"/>
        <v/>
      </c>
      <c r="H26" s="30" t="str">
        <f>IFERROR(IF(D26="","",IF(MODIFICATIONS!$I$3="X",'Pay Report'!F26*MODIFICATIONS!$I$5,IF(F26&gt;=MODIFICATIONS!$G$7,IF(F26&lt;=MODIFICATIONS!$H$7,F26*MODIFICATIONS!$I$7,IF(F26&gt;=MODIFICATIONS!$G$8,IF(F26&lt;=MODIFICATIONS!$H$8,F26*MODIFICATIONS!$I$8,IF(F26&gt;=MODIFICATIONS!$G$9,IF(F26&lt;=MODIFICATIONS!$H$9,F26*MODIFICATIONS!$I$9,IF(F26&gt;=MODIFICATIONS!$G$10,F26*MODIFICATIONS!$I$10,0)),0)),0)),0))),0)</f>
        <v/>
      </c>
      <c r="I26" s="31" t="str">
        <f>IF(D26="","",IF(G26&gt;=MODIFICATIONS!$A$3,IF(G26&lt;=MODIFICATIONS!$B$3,B26*MODIFICATIONS!$C$3,IF(G26&gt;=MODIFICATIONS!$A$4,IF(G26&lt;=MODIFICATIONS!$B$4,B26*MODIFICATIONS!$C$4,IF(G26&gt;=MODIFICATIONS!$A$5,IF(G26&lt;=MODIFICATIONS!$B$5,B26*MODIFICATIONS!$C$5,IF(G26&gt;=MODIFICATIONS!$A$6,B26*MODIFICATIONS!$C$6,0)),0)),0)),0))</f>
        <v/>
      </c>
      <c r="J26" s="32" t="str">
        <f t="shared" si="3"/>
        <v/>
      </c>
    </row>
    <row r="27" spans="1:10" s="20" customFormat="1">
      <c r="A27" s="29"/>
      <c r="B27" s="48"/>
      <c r="C27" s="49"/>
      <c r="D27" s="50"/>
      <c r="E27" s="49"/>
      <c r="F27" s="51"/>
      <c r="G27" s="30" t="str">
        <f t="shared" si="2"/>
        <v/>
      </c>
      <c r="H27" s="30" t="str">
        <f>IFERROR(IF(D27="","",IF(MODIFICATIONS!$I$3="X",'Pay Report'!F27*MODIFICATIONS!$I$5,IF(F27&gt;=MODIFICATIONS!$G$7,IF(F27&lt;=MODIFICATIONS!$H$7,F27*MODIFICATIONS!$I$7,IF(F27&gt;=MODIFICATIONS!$G$8,IF(F27&lt;=MODIFICATIONS!$H$8,F27*MODIFICATIONS!$I$8,IF(F27&gt;=MODIFICATIONS!$G$9,IF(F27&lt;=MODIFICATIONS!$H$9,F27*MODIFICATIONS!$I$9,IF(F27&gt;=MODIFICATIONS!$G$10,F27*MODIFICATIONS!$I$10,0)),0)),0)),0))),0)</f>
        <v/>
      </c>
      <c r="I27" s="31" t="str">
        <f>IF(D27="","",IF(G27&gt;=MODIFICATIONS!$A$3,IF(G27&lt;=MODIFICATIONS!$B$3,B27*MODIFICATIONS!$C$3,IF(G27&gt;=MODIFICATIONS!$A$4,IF(G27&lt;=MODIFICATIONS!$B$4,B27*MODIFICATIONS!$C$4,IF(G27&gt;=MODIFICATIONS!$A$5,IF(G27&lt;=MODIFICATIONS!$B$5,B27*MODIFICATIONS!$C$5,IF(G27&gt;=MODIFICATIONS!$A$6,B27*MODIFICATIONS!$C$6,0)),0)),0)),0))</f>
        <v/>
      </c>
      <c r="J27" s="32" t="str">
        <f t="shared" si="3"/>
        <v/>
      </c>
    </row>
    <row r="28" spans="1:10" s="20" customFormat="1">
      <c r="A28" s="29"/>
      <c r="B28" s="48"/>
      <c r="C28" s="49"/>
      <c r="D28" s="50"/>
      <c r="E28" s="49"/>
      <c r="F28" s="51"/>
      <c r="G28" s="30" t="str">
        <f t="shared" si="2"/>
        <v/>
      </c>
      <c r="H28" s="30" t="str">
        <f>IFERROR(IF(D28="","",IF(MODIFICATIONS!$I$3="X",'Pay Report'!F28*MODIFICATIONS!$I$5,IF(F28&gt;=MODIFICATIONS!$G$7,IF(F28&lt;=MODIFICATIONS!$H$7,F28*MODIFICATIONS!$I$7,IF(F28&gt;=MODIFICATIONS!$G$8,IF(F28&lt;=MODIFICATIONS!$H$8,F28*MODIFICATIONS!$I$8,IF(F28&gt;=MODIFICATIONS!$G$9,IF(F28&lt;=MODIFICATIONS!$H$9,F28*MODIFICATIONS!$I$9,IF(F28&gt;=MODIFICATIONS!$G$10,F28*MODIFICATIONS!$I$10,0)),0)),0)),0))),0)</f>
        <v/>
      </c>
      <c r="I28" s="31" t="str">
        <f>IF(D28="","",IF(G28&gt;=MODIFICATIONS!$A$3,IF(G28&lt;=MODIFICATIONS!$B$3,B28*MODIFICATIONS!$C$3,IF(G28&gt;=MODIFICATIONS!$A$4,IF(G28&lt;=MODIFICATIONS!$B$4,B28*MODIFICATIONS!$C$4,IF(G28&gt;=MODIFICATIONS!$A$5,IF(G28&lt;=MODIFICATIONS!$B$5,B28*MODIFICATIONS!$C$5,IF(G28&gt;=MODIFICATIONS!$A$6,B28*MODIFICATIONS!$C$6,0)),0)),0)),0))</f>
        <v/>
      </c>
      <c r="J28" s="32" t="str">
        <f t="shared" si="3"/>
        <v/>
      </c>
    </row>
    <row r="29" spans="1:10" s="20" customFormat="1">
      <c r="A29" s="29"/>
      <c r="B29" s="48"/>
      <c r="C29" s="49"/>
      <c r="D29" s="50"/>
      <c r="E29" s="49"/>
      <c r="F29" s="51"/>
      <c r="G29" s="30" t="str">
        <f t="shared" si="2"/>
        <v/>
      </c>
      <c r="H29" s="30" t="str">
        <f>IFERROR(IF(D29="","",IF(MODIFICATIONS!$I$3="X",'Pay Report'!F29*MODIFICATIONS!$I$5,IF(F29&gt;=MODIFICATIONS!$G$7,IF(F29&lt;=MODIFICATIONS!$H$7,F29*MODIFICATIONS!$I$7,IF(F29&gt;=MODIFICATIONS!$G$8,IF(F29&lt;=MODIFICATIONS!$H$8,F29*MODIFICATIONS!$I$8,IF(F29&gt;=MODIFICATIONS!$G$9,IF(F29&lt;=MODIFICATIONS!$H$9,F29*MODIFICATIONS!$I$9,IF(F29&gt;=MODIFICATIONS!$G$10,F29*MODIFICATIONS!$I$10,0)),0)),0)),0))),0)</f>
        <v/>
      </c>
      <c r="I29" s="31" t="str">
        <f>IF(D29="","",IF(G29&gt;=MODIFICATIONS!$A$3,IF(G29&lt;=MODIFICATIONS!$B$3,B29*MODIFICATIONS!$C$3,IF(G29&gt;=MODIFICATIONS!$A$4,IF(G29&lt;=MODIFICATIONS!$B$4,B29*MODIFICATIONS!$C$4,IF(G29&gt;=MODIFICATIONS!$A$5,IF(G29&lt;=MODIFICATIONS!$B$5,B29*MODIFICATIONS!$C$5,IF(G29&gt;=MODIFICATIONS!$A$6,B29*MODIFICATIONS!$C$6,0)),0)),0)),0))</f>
        <v/>
      </c>
      <c r="J29" s="32" t="str">
        <f t="shared" si="3"/>
        <v/>
      </c>
    </row>
    <row r="30" spans="1:10" s="20" customFormat="1" ht="15.75" thickBot="1">
      <c r="A30" s="29"/>
      <c r="B30" s="48"/>
      <c r="C30" s="49"/>
      <c r="D30" s="50"/>
      <c r="E30" s="49"/>
      <c r="F30" s="51"/>
      <c r="G30" s="30" t="str">
        <f t="shared" si="2"/>
        <v/>
      </c>
      <c r="H30" s="30" t="str">
        <f>IFERROR(IF(D30="","",IF(MODIFICATIONS!$I$3="X",'Pay Report'!F30*MODIFICATIONS!$I$5,IF(F30&gt;=MODIFICATIONS!$G$7,IF(F30&lt;=MODIFICATIONS!$H$7,F30*MODIFICATIONS!$I$7,IF(F30&gt;=MODIFICATIONS!$G$8,IF(F30&lt;=MODIFICATIONS!$H$8,F30*MODIFICATIONS!$I$8,IF(F30&gt;=MODIFICATIONS!$G$9,IF(F30&lt;=MODIFICATIONS!$H$9,F30*MODIFICATIONS!$I$9,IF(F30&gt;=MODIFICATIONS!$G$10,F30*MODIFICATIONS!$I$10,0)),0)),0)),0))),0)</f>
        <v/>
      </c>
      <c r="I30" s="31" t="str">
        <f>IF(D30="","",IF(G30&gt;=MODIFICATIONS!$A$3,IF(G30&lt;=MODIFICATIONS!$B$3,B30*MODIFICATIONS!$C$3,IF(G30&gt;=MODIFICATIONS!$A$4,IF(G30&lt;=MODIFICATIONS!$B$4,B30*MODIFICATIONS!$C$4,IF(G30&gt;=MODIFICATIONS!$A$5,IF(G30&lt;=MODIFICATIONS!$B$5,B30*MODIFICATIONS!$C$5,IF(G30&gt;=MODIFICATIONS!$A$6,B30*MODIFICATIONS!$C$6,0)),0)),0)),0))</f>
        <v/>
      </c>
      <c r="J30" s="32" t="str">
        <f t="shared" si="3"/>
        <v/>
      </c>
    </row>
    <row r="31" spans="1:10" s="20" customFormat="1" ht="15.75" thickBot="1">
      <c r="A31" s="33" t="s">
        <v>22</v>
      </c>
      <c r="B31" s="34">
        <f>SUM(B5:B30)</f>
        <v>4992.5</v>
      </c>
      <c r="C31" s="35">
        <f t="shared" ref="C31:J31" si="4">SUM(C5:C30)</f>
        <v>36.25</v>
      </c>
      <c r="D31" s="36">
        <f>SUM(D5:D30)</f>
        <v>110</v>
      </c>
      <c r="E31" s="35">
        <f t="shared" si="4"/>
        <v>860.56</v>
      </c>
      <c r="F31" s="37">
        <f t="shared" si="4"/>
        <v>458.95</v>
      </c>
      <c r="G31" s="35">
        <f t="shared" si="4"/>
        <v>251.71319444444441</v>
      </c>
      <c r="H31" s="35">
        <f t="shared" si="4"/>
        <v>45.89500000000001</v>
      </c>
      <c r="I31" s="37">
        <f t="shared" si="4"/>
        <v>749.47499999999991</v>
      </c>
      <c r="J31" s="38">
        <f t="shared" si="4"/>
        <v>2453.4299999999998</v>
      </c>
    </row>
  </sheetData>
  <mergeCells count="7">
    <mergeCell ref="D1:J1"/>
    <mergeCell ref="A3:A4"/>
    <mergeCell ref="B4:F4"/>
    <mergeCell ref="G4:J4"/>
    <mergeCell ref="A1:B2"/>
    <mergeCell ref="D2:F2"/>
    <mergeCell ref="H2:J2"/>
  </mergeCells>
  <pageMargins left="7.874015748031496E-2" right="7.874015748031496E-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L10"/>
  <sheetViews>
    <sheetView workbookViewId="0">
      <selection activeCell="F1" sqref="F1:I10"/>
    </sheetView>
  </sheetViews>
  <sheetFormatPr defaultRowHeight="15"/>
  <cols>
    <col min="1" max="3" width="11.5703125" customWidth="1"/>
    <col min="6" max="6" width="10.7109375" customWidth="1"/>
  </cols>
  <sheetData>
    <row r="1" spans="1:12" ht="15.75" thickBot="1">
      <c r="A1" s="85" t="s">
        <v>23</v>
      </c>
      <c r="B1" s="86"/>
      <c r="C1" s="87"/>
      <c r="F1" s="84" t="s">
        <v>24</v>
      </c>
      <c r="G1" s="84"/>
      <c r="H1" s="84"/>
      <c r="I1" s="84"/>
    </row>
    <row r="2" spans="1:12" ht="15.75" thickBot="1">
      <c r="A2" s="12" t="s">
        <v>25</v>
      </c>
      <c r="B2" s="13" t="s">
        <v>26</v>
      </c>
      <c r="C2" s="14" t="s">
        <v>27</v>
      </c>
      <c r="F2" s="78" t="str">
        <f>IF(COUNTBLANK(I3:I4)=1,"PUT X IN TIERED OR FLATE","ONLY ONE BOX BELOW MUST HAVE X")</f>
        <v>PUT X IN TIERED OR FLATE</v>
      </c>
      <c r="G2" s="79"/>
      <c r="H2" s="79"/>
      <c r="I2" s="80"/>
      <c r="K2" s="55"/>
    </row>
    <row r="3" spans="1:12" ht="15" customHeight="1">
      <c r="A3" s="3">
        <v>20</v>
      </c>
      <c r="B3" s="9">
        <v>29</v>
      </c>
      <c r="C3" s="6">
        <v>0.05</v>
      </c>
      <c r="E3" s="52"/>
      <c r="F3" s="89" t="s">
        <v>28</v>
      </c>
      <c r="G3" s="90"/>
      <c r="H3" s="91"/>
      <c r="I3" s="9" t="s">
        <v>29</v>
      </c>
      <c r="K3" s="56"/>
    </row>
    <row r="4" spans="1:12" ht="15.75" thickBot="1">
      <c r="A4" s="4">
        <v>30</v>
      </c>
      <c r="B4" s="10">
        <v>39</v>
      </c>
      <c r="C4" s="7">
        <v>0.1</v>
      </c>
      <c r="E4" s="52"/>
      <c r="F4" s="92" t="s">
        <v>30</v>
      </c>
      <c r="G4" s="93"/>
      <c r="H4" s="94"/>
      <c r="I4" s="53"/>
      <c r="K4" s="56"/>
    </row>
    <row r="5" spans="1:12" ht="15.75" thickBot="1">
      <c r="A5" s="4">
        <v>40</v>
      </c>
      <c r="B5" s="10">
        <v>49</v>
      </c>
      <c r="C5" s="7">
        <v>0.15</v>
      </c>
      <c r="E5" s="52"/>
      <c r="F5" s="95" t="s">
        <v>31</v>
      </c>
      <c r="G5" s="96"/>
      <c r="H5" s="96"/>
      <c r="I5" s="58">
        <v>0.1</v>
      </c>
      <c r="K5" s="54"/>
    </row>
    <row r="6" spans="1:12" ht="15.75" thickBot="1">
      <c r="A6" s="5">
        <v>50</v>
      </c>
      <c r="B6" s="11" t="s">
        <v>29</v>
      </c>
      <c r="C6" s="8">
        <v>0.2</v>
      </c>
      <c r="E6" s="52"/>
      <c r="F6" s="81" t="s">
        <v>32</v>
      </c>
      <c r="G6" s="59" t="s">
        <v>25</v>
      </c>
      <c r="H6" s="60" t="s">
        <v>26</v>
      </c>
      <c r="I6" s="61" t="s">
        <v>33</v>
      </c>
      <c r="K6" s="54"/>
    </row>
    <row r="7" spans="1:12">
      <c r="F7" s="82"/>
      <c r="G7" s="3">
        <v>100</v>
      </c>
      <c r="H7" s="57">
        <v>199</v>
      </c>
      <c r="I7" s="62">
        <v>0.08</v>
      </c>
    </row>
    <row r="8" spans="1:12">
      <c r="A8" s="88" t="s">
        <v>34</v>
      </c>
      <c r="B8" s="88"/>
      <c r="C8" s="88"/>
      <c r="F8" s="82"/>
      <c r="G8" s="4">
        <v>200</v>
      </c>
      <c r="H8" s="63">
        <v>299</v>
      </c>
      <c r="I8" s="64">
        <v>0.1</v>
      </c>
    </row>
    <row r="9" spans="1:12">
      <c r="A9" s="88"/>
      <c r="B9" s="88"/>
      <c r="C9" s="88"/>
      <c r="F9" s="82"/>
      <c r="G9" s="4">
        <v>300</v>
      </c>
      <c r="H9" s="63">
        <v>399</v>
      </c>
      <c r="I9" s="64">
        <v>0.12</v>
      </c>
      <c r="L9" s="67"/>
    </row>
    <row r="10" spans="1:12" ht="15.75" thickBot="1">
      <c r="A10" s="88"/>
      <c r="B10" s="88"/>
      <c r="C10" s="88"/>
      <c r="F10" s="83"/>
      <c r="G10" s="5">
        <v>400</v>
      </c>
      <c r="H10" s="65" t="s">
        <v>35</v>
      </c>
      <c r="I10" s="66">
        <v>0.15</v>
      </c>
    </row>
  </sheetData>
  <mergeCells count="8">
    <mergeCell ref="F2:I2"/>
    <mergeCell ref="F6:F10"/>
    <mergeCell ref="F1:I1"/>
    <mergeCell ref="A1:C1"/>
    <mergeCell ref="A8:C10"/>
    <mergeCell ref="F3:H3"/>
    <mergeCell ref="F4:H4"/>
    <mergeCell ref="F5:H5"/>
  </mergeCells>
  <conditionalFormatting sqref="F2">
    <cfRule type="containsText" dxfId="0" priority="1" operator="containsText" text="PUT X IN TIERED OR FLATE">
      <formula>NOT(ISERROR(SEARCH("PUT X IN TIERED OR FLATE",F2)))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Pay Report</vt:lpstr>
      <vt:lpstr>MODIFICATIONS</vt:lpstr>
      <vt:lpstr>'Pay Report'!Print_Area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</dc:creator>
  <cp:keywords/>
  <dc:description/>
  <cp:lastModifiedBy>BB Salon</cp:lastModifiedBy>
  <cp:revision/>
  <dcterms:created xsi:type="dcterms:W3CDTF">2014-10-20T17:24:50Z</dcterms:created>
  <dcterms:modified xsi:type="dcterms:W3CDTF">2016-02-03T14:38:33Z</dcterms:modified>
  <cp:category/>
  <cp:contentStatus/>
</cp:coreProperties>
</file>